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地域政策局\030市町行財政課\理財関係\010 公営企業\経営比較分析表（Ｈ27～）\R5\03R60116 公営企業に係る経営比較分析表（令和4年度決算）の分析等について\04　市町回答\06　福山市〇\"/>
    </mc:Choice>
  </mc:AlternateContent>
  <workbookProtection workbookAlgorithmName="SHA-512" workbookHashValue="eT9zbdwfD9hHYbGqY8mYf7dYyoyfbqrEa7rK/HdbegCdSU4HRILwVMtxsTgeK7eYC7hNhc7RNhf9c9eDU9GXGg==" workbookSaltValue="Sgj6Kbh2nKsE3otn8UX+Bg==" workbookSpinCount="100000" lockStructure="1"/>
  <bookViews>
    <workbookView xWindow="0" yWindow="0" windowWidth="19200" windowHeight="8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<sst xmlns="http://schemas.openxmlformats.org/spreadsheetml/2006/main" count="236" uniqueCount="121">
  <si>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</si>
  <si>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</si>
  <si>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</si>
  <si>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</si>
  <si>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</si>
  <si>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</si>
  <si>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</si>
  <si>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</si>
  <si>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</si>
  <si>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</si>
  <si>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</si>
  <si>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</si>
  <si>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</si>
  <si>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</si>
  <si>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</si>
  <si>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</si>
  <si>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</si>
  <si>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</si>
  <si>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</si>
  <si>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</si>
  <si>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</si>
  <si>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</si>
  <si>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</si>
  <si>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</si>
  <si>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</si>
  <si>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</si>
  <si>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</si>
  <si>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</si>
  <si>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</si>
  <si>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</si>
  <si>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</si>
  <si>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</si>
  <si>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</si>
  <si>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</si>
  <si>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</si>
  <si>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</si>
  <si>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</si>
  <si>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</si>
  <si>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</si>
  <si>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</si>
  <si>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</si>
  <si>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</si>
  <si>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</si>
  <si>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</si>
  <si>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</si>
  <si>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</si>
  <si>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</si>
  <si>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</si>
  <si>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</si>
  <si>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</si>
  <si>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</si>
  <si>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</si>
  <si>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</si>
  <si>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</si>
  <si>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</si>
  <si>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</si>
  <si>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</si>
  <si>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</si>
  <si>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</si>
  <si>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</si>
  <si>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</si>
  <si>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</si>
  <si>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</si>
  <si>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</si>
  <si>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</si>
  <si>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</si>
  <si>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</si>
  <si>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</si>
  <si>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</si>
  <si>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</si>
  <si>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</si>
  <si>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</si>
  <si>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</si>
  <si>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</si>
  <si>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</si>
  <si>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</si>
  <si>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</si>
  <si>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</si>
  <si>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</si>
  <si>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</si>
  <si>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</si>
  <si>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</si>
  <si>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</si>
  <si>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</si>
  <si>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</si>
  <si>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</si>
  <si>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</si>
  <si>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</si>
  <si>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</si>
  <si>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</si>
  <si>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</si>
  <si>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</si>
  <si>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</si>
  <si>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</si>
  <si>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</si>
  <si>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</si>
  <si>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</si>
  <si>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</si>
  <si>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</si>
  <si>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</si>
  <si>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</si>
  <si>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</si>
  <si>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</si>
  <si>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</si>
  <si>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</si>
  <si>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</si>
  <si>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</si>
  <si>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</si>
  <si>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</si>
  <si>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</si>
  <si>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</si>
  <si>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</si>
  <si>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</si>
  <si>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</si>
  <si>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</si>
  <si>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</si>
  <si>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</si>
  <si>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</si>
  <si>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渠の耐用年数は50年とされており，漁業集落排水事業においては，地区によって差異はあるものの概ね供用開始から13年前後のため，老朽化対策や更新は具体的に発生しておらず，改善率は0％となっています。
　今後，管渠の経過年数が増えていくことを踏まえて，事故の未然防止や維持管理・改修費用の抑制のため，長寿命化や更新投資を計画的に実施していく必要があります。</t>
    <phoneticPr fontId="4"/>
  </si>
  <si>
    <t xml:space="preserve">　本市の漁業集落排水事業は，箱崎漁港・走漁港・横田漁港の3地区で構成されており，箱崎地区は平成18年度から，走地区は平成23年度から全域供用開始し，横田地区は平成26年度から一部供用を開始していましたが，令和3年度に整備事業を完了し，年度末に全域供用を開始しました。
　①収益的収支比率は，前年に比べて減となっており，今後も赤字の改善に努めます。
　④企業債残高対事業規模比率については，事業が完了したことに伴い，今後も比率の低下が見込まれます。
　⑤経費回収率は，業務委託費の減少に伴い増加し，⑥汚水処理原価は平均を下回りました。
　⑦施設利用率が微増となる中で，⑧水洗化率は平均を下回っているものの，地域として過疎化が進む中で，融資あっせん制度の周知や水洗化促進員の未接続世帯訪問など接続率の向上に取り組む中で，微増となっています。
　    </t>
    <rPh sb="102" eb="104">
      <t>レイワ</t>
    </rPh>
    <rPh sb="105" eb="107">
      <t>ネンド</t>
    </rPh>
    <rPh sb="108" eb="110">
      <t>セイビ</t>
    </rPh>
    <rPh sb="110" eb="112">
      <t>ジギョウ</t>
    </rPh>
    <rPh sb="113" eb="115">
      <t>カンリョウ</t>
    </rPh>
    <rPh sb="117" eb="120">
      <t>ネンドマツ</t>
    </rPh>
    <rPh sb="121" eb="123">
      <t>ゼンイキ</t>
    </rPh>
    <rPh sb="123" eb="125">
      <t>キョウヨウ</t>
    </rPh>
    <rPh sb="126" eb="128">
      <t>カイシ</t>
    </rPh>
    <rPh sb="197" eb="199">
      <t>カンリョウ</t>
    </rPh>
    <rPh sb="204" eb="205">
      <t>トモナ</t>
    </rPh>
    <rPh sb="239" eb="241">
      <t>ゲンショウ</t>
    </rPh>
    <rPh sb="244" eb="246">
      <t>ゾウカ</t>
    </rPh>
    <rPh sb="259" eb="261">
      <t>シタマワ</t>
    </rPh>
    <phoneticPr fontId="4"/>
  </si>
  <si>
    <t>　全地区ともに，施設の維持管理体制のあり方について検討を進め，更なるコスト削減を目指すとともに，接続率の向上に取り組み収支面から経営基盤強化に努めます。
　また，利用者の公平性の観点から，施設使用料の滞納には厳正に対処するとともに，経営の財源たる収納率の向上に努めます。
　なお，経営基盤の強化と財政マネジメントの向上に取り組むため，2024年（令和6年）4月に地方公営企業法の規定を全部適用する予定です。</t>
    <rPh sb="1" eb="2">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</si>
</sst>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8B-4F4C-8C67-FA9AF83DA1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DE8B-4F4C-8C67-FA9AF83DA1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25.05</c:v>
                </c:pt>
                <c:pt idx="1">
                  <c:v>24.55</c:v>
                </c:pt>
                <c:pt idx="2">
                  <c:v>25.05</c:v>
                </c:pt>
                <c:pt idx="3">
                  <c:v>25.92</c:v>
                </c:pt>
                <c:pt idx="4">
                  <c:v>26.13</c:v>
                </c:pt>
              </c:numCache>
            </c:numRef>
          </c:val>
          <c:extLst>
            <c:ext xmlns:c16="http://schemas.microsoft.com/office/drawing/2014/chart" uri="{C3380CC4-5D6E-409C-BE32-E72D297353CC}">
              <c16:uniqueId val="{00000000-EB67-43D8-8093-56EEC5B9B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EB67-43D8-8093-56EEC5B9B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58.77</c:v>
                </c:pt>
                <c:pt idx="1">
                  <c:v>59.49</c:v>
                </c:pt>
                <c:pt idx="2">
                  <c:v>59.04</c:v>
                </c:pt>
                <c:pt idx="3">
                  <c:v>51.75</c:v>
                </c:pt>
                <c:pt idx="4">
                  <c:v>52.03</c:v>
                </c:pt>
              </c:numCache>
            </c:numRef>
          </c:val>
          <c:extLst>
            <c:ext xmlns:c16="http://schemas.microsoft.com/office/drawing/2014/chart" uri="{C3380CC4-5D6E-409C-BE32-E72D297353CC}">
              <c16:uniqueId val="{00000000-A7A0-4AC5-A9F3-CEADBDFE00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A7A0-4AC5-A9F3-CEADBDFE00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88.75</c:v>
                </c:pt>
                <c:pt idx="1">
                  <c:v>94.76</c:v>
                </c:pt>
                <c:pt idx="2">
                  <c:v>94.17</c:v>
                </c:pt>
                <c:pt idx="3">
                  <c:v>100.04</c:v>
                </c:pt>
                <c:pt idx="4">
                  <c:v>97.73</c:v>
                </c:pt>
              </c:numCache>
            </c:numRef>
          </c:val>
          <c:extLst>
            <c:ext xmlns:c16="http://schemas.microsoft.com/office/drawing/2014/chart" uri="{C3380CC4-5D6E-409C-BE32-E72D297353CC}">
              <c16:uniqueId val="{00000000-4415-4AEC-A02A-400732F73D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5-4AEC-A02A-400732F73D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64-4959-BDB8-3FBCAE07D4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4-4959-BDB8-3FBCAE07D4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9-47A1-8470-8BE221C0DE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9-47A1-8470-8BE221C0DE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FB-4EFA-B0CD-BC8E531251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FB-4EFA-B0CD-BC8E531251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5-45D8-924B-8780FD4D46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5-45D8-924B-8780FD4D46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3179.93</c:v>
                </c:pt>
                <c:pt idx="1">
                  <c:v>2462.16</c:v>
                </c:pt>
                <c:pt idx="2">
                  <c:v>1333.52</c:v>
                </c:pt>
                <c:pt idx="3">
                  <c:v>835.43</c:v>
                </c:pt>
                <c:pt idx="4">
                  <c:v>393.43</c:v>
                </c:pt>
              </c:numCache>
            </c:numRef>
          </c:val>
          <c:extLst>
            <c:ext xmlns:c16="http://schemas.microsoft.com/office/drawing/2014/chart" uri="{C3380CC4-5D6E-409C-BE32-E72D297353CC}">
              <c16:uniqueId val="{00000000-1452-46FC-B358-5392C3F297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452-46FC-B358-5392C3F297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45.08</c:v>
                </c:pt>
                <c:pt idx="1">
                  <c:v>41.38</c:v>
                </c:pt>
                <c:pt idx="2">
                  <c:v>38.22</c:v>
                </c:pt>
                <c:pt idx="3">
                  <c:v>47.74</c:v>
                </c:pt>
                <c:pt idx="4">
                  <c:v>55.37</c:v>
                </c:pt>
              </c:numCache>
            </c:numRef>
          </c:val>
          <c:extLst>
            <c:ext xmlns:c16="http://schemas.microsoft.com/office/drawing/2014/chart" uri="{C3380CC4-5D6E-409C-BE32-E72D297353CC}">
              <c16:uniqueId val="{00000000-5870-4C79-9675-5AE80EFB1B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5870-4C79-9675-5AE80EFB1B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501.5</c:v>
                </c:pt>
                <c:pt idx="1">
                  <c:v>591.92999999999995</c:v>
                </c:pt>
                <c:pt idx="2">
                  <c:v>638.46</c:v>
                </c:pt>
                <c:pt idx="3">
                  <c:v>509.07</c:v>
                </c:pt>
                <c:pt idx="4">
                  <c:v>444.99</c:v>
                </c:pt>
              </c:numCache>
            </c:numRef>
          </c:val>
          <c:extLst>
            <c:ext xmlns:c16="http://schemas.microsoft.com/office/drawing/2014/chart" uri="{C3380CC4-5D6E-409C-BE32-E72D297353CC}">
              <c16:uniqueId val="{00000000-2E93-47E1-AE67-1E05033C5E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E93-47E1-AE67-1E05033C5E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広島県　福山市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460684</v>
      </c>
      <c r="AM8" s="45"/>
      <c r="AN8" s="45"/>
      <c r="AO8" s="45"/>
      <c r="AP8" s="45"/>
      <c r="AQ8" s="45"/>
      <c r="AR8" s="45"/>
      <c r="AS8" s="45"/>
      <c r="AT8" s="46">
        <f>データ!T6</f>
        <v>517.72</v>
      </c>
      <c r="AU8" s="46"/>
      <c r="AV8" s="46"/>
      <c r="AW8" s="46"/>
      <c r="AX8" s="46"/>
      <c r="AY8" s="46"/>
      <c r="AZ8" s="46"/>
      <c r="BA8" s="46"/>
      <c r="BB8" s="46">
        <f>データ!U6</f>
        <v>889.83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0.55000000000000004</v>
      </c>
      <c r="Q10" s="46"/>
      <c r="R10" s="46"/>
      <c r="S10" s="46"/>
      <c r="T10" s="46"/>
      <c r="U10" s="46"/>
      <c r="V10" s="46"/>
      <c r="W10" s="46">
        <f>データ!Q6</f>
        <v>100</v>
      </c>
      <c r="X10" s="46"/>
      <c r="Y10" s="46"/>
      <c r="Z10" s="46"/>
      <c r="AA10" s="46"/>
      <c r="AB10" s="46"/>
      <c r="AC10" s="46"/>
      <c r="AD10" s="45">
        <f>データ!R6</f>
        <v>4510</v>
      </c>
      <c r="AE10" s="45"/>
      <c r="AF10" s="45"/>
      <c r="AG10" s="45"/>
      <c r="AH10" s="45"/>
      <c r="AI10" s="45"/>
      <c r="AJ10" s="45"/>
      <c r="AK10" s="2"/>
      <c r="AL10" s="45">
        <f>データ!V6</f>
        <v>2543</v>
      </c>
      <c r="AM10" s="45"/>
      <c r="AN10" s="45"/>
      <c r="AO10" s="45"/>
      <c r="AP10" s="45"/>
      <c r="AQ10" s="45"/>
      <c r="AR10" s="45"/>
      <c r="AS10" s="45"/>
      <c r="AT10" s="46">
        <f>データ!W6</f>
        <v>1.38</v>
      </c>
      <c r="AU10" s="46"/>
      <c r="AV10" s="46"/>
      <c r="AW10" s="46"/>
      <c r="AX10" s="46"/>
      <c r="AY10" s="46"/>
      <c r="AZ10" s="46"/>
      <c r="BA10" s="46"/>
      <c r="BB10" s="46">
        <f>データ!X6</f>
        <v>1842.75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N3w0KrlkKZ3HeRYN3vIS5a90N1T6GPwX19Vd/YIJVPanoByURjKgtJgLtuW62R4jwH+S2ZGMmEE9MvfIBy0skg==" saltValue="a+DnrlPYzfwCrxgxNtzl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342076</v>
      </c>
      <c r="D6" s="19">
        <f t="shared" si="3"/>
        <v>47</v>
      </c>
      <c r="E6" s="19">
        <f t="shared" si="3"/>
        <v>17</v>
      </c>
      <c r="F6" s="19">
        <f t="shared" si="3"/>
        <v>6</v>
      </c>
      <c r="G6" s="19">
        <f t="shared" si="3"/>
        <v>0</v>
      </c>
      <c r="H6" s="19" t="str">
        <f t="shared" si="3"/>
        <v>広島県　福山市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0.55000000000000004</v>
      </c>
      <c r="Q6" s="20">
        <f t="shared" si="3"/>
        <v>100</v>
      </c>
      <c r="R6" s="20">
        <f t="shared" si="3"/>
        <v>4510</v>
      </c>
      <c r="S6" s="20">
        <f t="shared" si="3"/>
        <v>460684</v>
      </c>
      <c r="T6" s="20">
        <f t="shared" si="3"/>
        <v>517.72</v>
      </c>
      <c r="U6" s="20">
        <f t="shared" si="3"/>
        <v>889.83</v>
      </c>
      <c r="V6" s="20">
        <f t="shared" si="3"/>
        <v>2543</v>
      </c>
      <c r="W6" s="20">
        <f t="shared" si="3"/>
        <v>1.38</v>
      </c>
      <c r="X6" s="20">
        <f t="shared" si="3"/>
        <v>1842.75</v>
      </c>
      <c r="Y6" s="21">
        <f>IF(Y7="",NA(),Y7)</f>
        <v>88.75</v>
      </c>
      <c r="Z6" s="21">
        <f t="shared" ref="Z6:AH6" si="4">IF(Z7="",NA(),Z7)</f>
        <v>94.76</v>
      </c>
      <c r="AA6" s="21">
        <f t="shared" si="4"/>
        <v>94.17</v>
      </c>
      <c r="AB6" s="21">
        <f t="shared" si="4"/>
        <v>100.04</v>
      </c>
      <c r="AC6" s="21">
        <f t="shared" si="4"/>
        <v>97.73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3179.93</v>
      </c>
      <c r="BG6" s="21">
        <f t="shared" ref="BG6:BO6" si="7">IF(BG7="",NA(),BG7)</f>
        <v>2462.16</v>
      </c>
      <c r="BH6" s="21">
        <f t="shared" si="7"/>
        <v>1333.52</v>
      </c>
      <c r="BI6" s="21">
        <f t="shared" si="7"/>
        <v>835.43</v>
      </c>
      <c r="BJ6" s="21">
        <f t="shared" si="7"/>
        <v>393.43</v>
      </c>
      <c r="BK6" s="21">
        <f t="shared" si="7"/>
        <v>1006.65</v>
      </c>
      <c r="BL6" s="21">
        <f t="shared" si="7"/>
        <v>998.42</v>
      </c>
      <c r="BM6" s="21">
        <f t="shared" si="7"/>
        <v>1095.52</v>
      </c>
      <c r="BN6" s="21">
        <f t="shared" si="7"/>
        <v>1056.55</v>
      </c>
      <c r="BO6" s="21">
        <f t="shared" si="7"/>
        <v>1278.54</v>
      </c>
      <c r="BP6" s="20" t="str">
        <f>IF(BP7="","",IF(BP7="-","【-】","【"&amp;SUBSTITUTE(TEXT(BP7,"#,##0.00"),"-","△")&amp;"】"))</f>
        <v>【1,078.44】</v>
      </c>
      <c r="BQ6" s="21">
        <f>IF(BQ7="",NA(),BQ7)</f>
        <v>45.08</v>
      </c>
      <c r="BR6" s="21">
        <f t="shared" ref="BR6:BZ6" si="8">IF(BR7="",NA(),BR7)</f>
        <v>41.38</v>
      </c>
      <c r="BS6" s="21">
        <f t="shared" si="8"/>
        <v>38.22</v>
      </c>
      <c r="BT6" s="21">
        <f t="shared" si="8"/>
        <v>47.74</v>
      </c>
      <c r="BU6" s="21">
        <f t="shared" si="8"/>
        <v>55.37</v>
      </c>
      <c r="BV6" s="21">
        <f t="shared" si="8"/>
        <v>43.43</v>
      </c>
      <c r="BW6" s="21">
        <f t="shared" si="8"/>
        <v>41.41</v>
      </c>
      <c r="BX6" s="21">
        <f t="shared" si="8"/>
        <v>39.64</v>
      </c>
      <c r="BY6" s="21">
        <f t="shared" si="8"/>
        <v>40</v>
      </c>
      <c r="BZ6" s="21">
        <f t="shared" si="8"/>
        <v>38.74</v>
      </c>
      <c r="CA6" s="20" t="str">
        <f>IF(CA7="","",IF(CA7="-","【-】","【"&amp;SUBSTITUTE(TEXT(CA7,"#,##0.00"),"-","△")&amp;"】"))</f>
        <v>【41.91】</v>
      </c>
      <c r="CB6" s="21">
        <f>IF(CB7="",NA(),CB7)</f>
        <v>501.5</v>
      </c>
      <c r="CC6" s="21">
        <f t="shared" ref="CC6:CK6" si="9">IF(CC7="",NA(),CC7)</f>
        <v>591.92999999999995</v>
      </c>
      <c r="CD6" s="21">
        <f t="shared" si="9"/>
        <v>638.46</v>
      </c>
      <c r="CE6" s="21">
        <f t="shared" si="9"/>
        <v>509.07</v>
      </c>
      <c r="CF6" s="21">
        <f t="shared" si="9"/>
        <v>444.99</v>
      </c>
      <c r="CG6" s="21">
        <f t="shared" si="9"/>
        <v>400.44</v>
      </c>
      <c r="CH6" s="21">
        <f t="shared" si="9"/>
        <v>417.56</v>
      </c>
      <c r="CI6" s="21">
        <f t="shared" si="9"/>
        <v>449.72</v>
      </c>
      <c r="CJ6" s="21">
        <f t="shared" si="9"/>
        <v>437.27</v>
      </c>
      <c r="CK6" s="21">
        <f t="shared" si="9"/>
        <v>456.72</v>
      </c>
      <c r="CL6" s="20" t="str">
        <f>IF(CL7="","",IF(CL7="-","【-】","【"&amp;SUBSTITUTE(TEXT(CL7,"#,##0.00"),"-","△")&amp;"】"))</f>
        <v>【420.17】</v>
      </c>
      <c r="CM6" s="21">
        <f>IF(CM7="",NA(),CM7)</f>
        <v>25.05</v>
      </c>
      <c r="CN6" s="21">
        <f t="shared" ref="CN6:CV6" si="10">IF(CN7="",NA(),CN7)</f>
        <v>24.55</v>
      </c>
      <c r="CO6" s="21">
        <f t="shared" si="10"/>
        <v>25.05</v>
      </c>
      <c r="CP6" s="21">
        <f t="shared" si="10"/>
        <v>25.92</v>
      </c>
      <c r="CQ6" s="21">
        <f t="shared" si="10"/>
        <v>26.13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58.77</v>
      </c>
      <c r="CY6" s="21">
        <f t="shared" ref="CY6:DG6" si="11">IF(CY7="",NA(),CY7)</f>
        <v>59.49</v>
      </c>
      <c r="CZ6" s="21">
        <f t="shared" si="11"/>
        <v>59.04</v>
      </c>
      <c r="DA6" s="21">
        <f t="shared" si="11"/>
        <v>51.75</v>
      </c>
      <c r="DB6" s="21">
        <f t="shared" si="11"/>
        <v>52.03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342076</v>
      </c>
      <c r="D7" s="23">
        <v>47</v>
      </c>
      <c r="E7" s="23">
        <v>17</v>
      </c>
      <c r="F7" s="23">
        <v>6</v>
      </c>
      <c r="G7" s="23">
        <v>0</v>
      </c>
      <c r="H7" s="23" t="s">
        <v>98</v>
      </c>
      <c r="I7" s="23" t="s">
        <v>99</v>
      </c>
      <c r="J7" s="23" t="s">
        <v>100</v>
      </c>
      <c r="K7" s="23" t="s">
        <v>101</v>
      </c>
      <c r="L7" s="23" t="s">
        <v>102</v>
      </c>
      <c r="M7" s="23" t="s">
        <v>103</v>
      </c>
      <c r="N7" s="24" t="s">
        <v>104</v>
      </c>
      <c r="O7" s="24" t="s">
        <v>105</v>
      </c>
      <c r="P7" s="24">
        <v>0.55000000000000004</v>
      </c>
      <c r="Q7" s="24">
        <v>100</v>
      </c>
      <c r="R7" s="24">
        <v>4510</v>
      </c>
      <c r="S7" s="24">
        <v>460684</v>
      </c>
      <c r="T7" s="24">
        <v>517.72</v>
      </c>
      <c r="U7" s="24">
        <v>889.83</v>
      </c>
      <c r="V7" s="24">
        <v>2543</v>
      </c>
      <c r="W7" s="24">
        <v>1.38</v>
      </c>
      <c r="X7" s="24">
        <v>1842.75</v>
      </c>
      <c r="Y7" s="24">
        <v>88.75</v>
      </c>
      <c r="Z7" s="24">
        <v>94.76</v>
      </c>
      <c r="AA7" s="24">
        <v>94.17</v>
      </c>
      <c r="AB7" s="24">
        <v>100.04</v>
      </c>
      <c r="AC7" s="24">
        <v>97.73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3179.93</v>
      </c>
      <c r="BG7" s="24">
        <v>2462.16</v>
      </c>
      <c r="BH7" s="24">
        <v>1333.52</v>
      </c>
      <c r="BI7" s="24">
        <v>835.43</v>
      </c>
      <c r="BJ7" s="24">
        <v>393.43</v>
      </c>
      <c r="BK7" s="24">
        <v>1006.65</v>
      </c>
      <c r="BL7" s="24">
        <v>998.42</v>
      </c>
      <c r="BM7" s="24">
        <v>1095.52</v>
      </c>
      <c r="BN7" s="24">
        <v>1056.55</v>
      </c>
      <c r="BO7" s="24">
        <v>1278.54</v>
      </c>
      <c r="BP7" s="24">
        <v>1078.44</v>
      </c>
      <c r="BQ7" s="24">
        <v>45.08</v>
      </c>
      <c r="BR7" s="24">
        <v>41.38</v>
      </c>
      <c r="BS7" s="24">
        <v>38.22</v>
      </c>
      <c r="BT7" s="24">
        <v>47.74</v>
      </c>
      <c r="BU7" s="24">
        <v>55.37</v>
      </c>
      <c r="BV7" s="24">
        <v>43.43</v>
      </c>
      <c r="BW7" s="24">
        <v>41.41</v>
      </c>
      <c r="BX7" s="24">
        <v>39.64</v>
      </c>
      <c r="BY7" s="24">
        <v>40</v>
      </c>
      <c r="BZ7" s="24">
        <v>38.74</v>
      </c>
      <c r="CA7" s="24">
        <v>41.91</v>
      </c>
      <c r="CB7" s="24">
        <v>501.5</v>
      </c>
      <c r="CC7" s="24">
        <v>591.92999999999995</v>
      </c>
      <c r="CD7" s="24">
        <v>638.46</v>
      </c>
      <c r="CE7" s="24">
        <v>509.07</v>
      </c>
      <c r="CF7" s="24">
        <v>444.99</v>
      </c>
      <c r="CG7" s="24">
        <v>400.44</v>
      </c>
      <c r="CH7" s="24">
        <v>417.56</v>
      </c>
      <c r="CI7" s="24">
        <v>449.72</v>
      </c>
      <c r="CJ7" s="24">
        <v>437.27</v>
      </c>
      <c r="CK7" s="24">
        <v>456.72</v>
      </c>
      <c r="CL7" s="24">
        <v>420.17</v>
      </c>
      <c r="CM7" s="24">
        <v>25.05</v>
      </c>
      <c r="CN7" s="24">
        <v>24.55</v>
      </c>
      <c r="CO7" s="24">
        <v>25.05</v>
      </c>
      <c r="CP7" s="24">
        <v>25.92</v>
      </c>
      <c r="CQ7" s="24">
        <v>26.13</v>
      </c>
      <c r="CR7" s="24">
        <v>32.229999999999997</v>
      </c>
      <c r="CS7" s="24">
        <v>32.479999999999997</v>
      </c>
      <c r="CT7" s="24">
        <v>30.19</v>
      </c>
      <c r="CU7" s="24">
        <v>28.77</v>
      </c>
      <c r="CV7" s="24">
        <v>26.22</v>
      </c>
      <c r="CW7" s="24">
        <v>29.92</v>
      </c>
      <c r="CX7" s="24">
        <v>58.77</v>
      </c>
      <c r="CY7" s="24">
        <v>59.49</v>
      </c>
      <c r="CZ7" s="24">
        <v>59.04</v>
      </c>
      <c r="DA7" s="24">
        <v>51.75</v>
      </c>
      <c r="DB7" s="24">
        <v>52.03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2024-01-25T23:56:31Z</cp:lastPrinted>
  <dcterms:created xsi:type="dcterms:W3CDTF">2023-12-12T02:57:47Z</dcterms:created>
  <dcterms:modified xsi:type="dcterms:W3CDTF">2024-02-18T23:41:23Z</dcterms:modified>
  <cp:category/>
</cp:coreProperties>
</file>