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01経営企画担当\03 水道等統計及び事業年報に関すること\05_経営比較分析表\2020（R2）年度\03 HPで公表\"/>
    </mc:Choice>
  </mc:AlternateContent>
  <workbookProtection workbookAlgorithmName="SHA-512" workbookHashValue="5mkoTBMgfZEc/Cth/mR16viu0HghiCUTrDCdNODDhyVVgD69tT5pdOcXdzQMbas5OyrRPlW2w0PtGWYJqSY1fg==" workbookSaltValue="E7ozUV+vm9/Fkf9UhzT7J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<sst xmlns="http://schemas.openxmlformats.org/spreadsheetml/2006/main" count="262" uniqueCount="107">
  <si>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</si>
  <si>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</si>
  <si>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</si>
  <si>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</si>
  <si>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</si>
  <si>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</si>
  <si>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</si>
  <si>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</si>
  <si>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</si>
  <si>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</si>
  <si>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</si>
  <si>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</si>
  <si>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</si>
  <si>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</si>
  <si>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</si>
  <si>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</si>
  <si>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</si>
  <si>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</si>
  <si>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</si>
  <si>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</si>
  <si>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</si>
  <si>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</si>
  <si>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</si>
  <si>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</si>
  <si>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</si>
  <si>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</si>
  <si>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</si>
  <si>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</si>
  <si>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</si>
  <si>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</si>
  <si>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</si>
  <si>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</si>
  <si>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</si>
  <si>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</si>
  <si>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</si>
  <si>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</si>
  <si>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</si>
  <si>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</si>
  <si>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</si>
  <si>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</si>
  <si>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</si>
  <si>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</si>
  <si>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</si>
  <si>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</si>
  <si>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</si>
  <si>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</si>
  <si>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</si>
  <si>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</si>
  <si>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</si>
  <si>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</si>
  <si>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</si>
  <si>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</si>
  <si>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</si>
  <si>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</si>
  <si>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</si>
  <si>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</si>
  <si>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</si>
  <si>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</si>
  <si>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</si>
  <si>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</si>
  <si>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</si>
  <si>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</si>
  <si>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</si>
  <si>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</si>
  <si>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</si>
  <si>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</si>
  <si>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</si>
  <si>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</si>
  <si>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</si>
  <si>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</si>
  <si>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</si>
  <si>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</si>
  <si>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</si>
  <si>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</si>
  <si>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</si>
  <si>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</si>
  <si>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</si>
  <si>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</si>
  <si>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</si>
  <si>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</si>
  <si>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</si>
  <si>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</si>
  <si>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</si>
  <si>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</si>
  <si>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</si>
  <si>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</si>
  <si>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</si>
  <si>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</si>
  <si>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342076</t>
  </si>
  <si>
    <t>46</t>
  </si>
  <si>
    <t>02</t>
  </si>
  <si>
    <t>0</t>
  </si>
  <si>
    <t>000</t>
  </si>
  <si>
    <t>広島県　福山市</t>
  </si>
  <si>
    <t>法適用</t>
  </si>
  <si>
    <t>工業用水道事業</t>
  </si>
  <si>
    <t>大規模</t>
  </si>
  <si>
    <t>-</t>
  </si>
  <si>
    <t>自治体職員 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</si>
  <si>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</si>
  <si>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</si>
  <si>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</si>
  <si>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</si>
  <si>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</si>
  <si>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「①経常収支比率，②累積欠損金比率，⑤料金回収率」
　①，⑤は100％を超え,②は0％と，単年度の事業経営に必要な費用は工業用水道料金等の経常的な収益で賄えています。
　なお，①と⑤が減少した主な要因としては，2020年（令和2年）7月に料金体系を「責任水量制」から「二部料金制」へ変更し，料率を見直したことで，料金収入が減少したことによるものです。
「③流動比率」
　類似団体平均等と比べてかなり高い水準となっており，十分な資金残高（内部留保資金）を確保できている状況です。これは，給水収益が安定していることに加え，近年大規模な施設改良を行っていないことによるものです。
「④企業債残高対給水収益比率」
　企業債については，2003年度（平成15年度）以降新たな借入れを行っていないことから，類似団体平均等と比べて非常に低い水準となっています。
「⑥給水原価」
　類似団体平均等と比べて高い水準となっていることから，継続した業務の効率化と経費の節減に取り組んでいます。本年度は年間総有収水量が減少したことにより，前年度より増加しています。
「⑦施設利用率」　
　一日平均配水量の減少に伴い，前年度から微減しているものの，類似団体平均等と比べて高い水準を維持しています。引き続き，効率的な施設の運営に努めていきます。
「⑧契約率」
　大口需要者の契約水量の増量があったため、前年度より増加しています。なお，近年は需要者（事業所）の増減は少なく，不安定な景気動向などから，今後の契約水量の増加は期待できないものと見込んでいます。</t>
    <rPh sb="60" eb="63">
      <t>コウギョウヨウ</t>
    </rPh>
    <rPh sb="92" eb="94">
      <t>ゲンショウ</t>
    </rPh>
    <rPh sb="96" eb="97">
      <t>オモ</t>
    </rPh>
    <rPh sb="98" eb="100">
      <t>ヨウイン</t>
    </rPh>
    <rPh sb="109" eb="110">
      <t>ネン</t>
    </rPh>
    <rPh sb="111" eb="113">
      <t>レイワ</t>
    </rPh>
    <rPh sb="114" eb="115">
      <t>ネン</t>
    </rPh>
    <rPh sb="117" eb="118">
      <t>ガツ</t>
    </rPh>
    <rPh sb="119" eb="121">
      <t>リョウキン</t>
    </rPh>
    <rPh sb="121" eb="123">
      <t>タイケイ</t>
    </rPh>
    <rPh sb="125" eb="127">
      <t>セキニン</t>
    </rPh>
    <rPh sb="127" eb="129">
      <t>スイリョウ</t>
    </rPh>
    <rPh sb="129" eb="130">
      <t>セイ</t>
    </rPh>
    <rPh sb="134" eb="136">
      <t>２ブ</t>
    </rPh>
    <rPh sb="136" eb="139">
      <t>リョウキンセイ</t>
    </rPh>
    <rPh sb="141" eb="143">
      <t>ヘンコウ</t>
    </rPh>
    <rPh sb="145" eb="147">
      <t>リョウリツ</t>
    </rPh>
    <rPh sb="148" eb="150">
      <t>ミナオ</t>
    </rPh>
    <rPh sb="156" eb="158">
      <t>リョウキン</t>
    </rPh>
    <rPh sb="158" eb="160">
      <t>シュウニュウ</t>
    </rPh>
    <rPh sb="161" eb="163">
      <t>ゲンショウ</t>
    </rPh>
    <rPh sb="200" eb="201">
      <t>タカ</t>
    </rPh>
    <rPh sb="306" eb="308">
      <t>キギョウ</t>
    </rPh>
    <rPh sb="308" eb="309">
      <t>サイ</t>
    </rPh>
    <rPh sb="319" eb="321">
      <t>ネンド</t>
    </rPh>
    <rPh sb="322" eb="324">
      <t>ヘイセイ</t>
    </rPh>
    <rPh sb="326" eb="328">
      <t>ネンド</t>
    </rPh>
    <rPh sb="329" eb="331">
      <t>イコウ</t>
    </rPh>
    <rPh sb="331" eb="332">
      <t>アラ</t>
    </rPh>
    <rPh sb="334" eb="336">
      <t>カリイ</t>
    </rPh>
    <rPh sb="338" eb="339">
      <t>オコナ</t>
    </rPh>
    <rPh sb="363" eb="364">
      <t>ヒク</t>
    </rPh>
    <rPh sb="365" eb="367">
      <t>スイジュン</t>
    </rPh>
    <rPh sb="438" eb="440">
      <t>ホンネン</t>
    </rPh>
    <rPh sb="440" eb="441">
      <t>ド</t>
    </rPh>
    <rPh sb="442" eb="444">
      <t>ネンカン</t>
    </rPh>
    <rPh sb="444" eb="445">
      <t>ソウ</t>
    </rPh>
    <rPh sb="445" eb="447">
      <t>ユウシュウ</t>
    </rPh>
    <rPh sb="447" eb="449">
      <t>スイリョウ</t>
    </rPh>
    <rPh sb="450" eb="452">
      <t>ゲンショウ</t>
    </rPh>
    <rPh sb="465" eb="467">
      <t>ゾウカ</t>
    </rPh>
    <rPh sb="486" eb="488">
      <t>イチニチ</t>
    </rPh>
    <rPh sb="488" eb="490">
      <t>ヘイキン</t>
    </rPh>
    <rPh sb="494" eb="496">
      <t>ゲンショウ</t>
    </rPh>
    <rPh sb="505" eb="507">
      <t>ビゲン</t>
    </rPh>
    <rPh sb="531" eb="533">
      <t>イジ</t>
    </rPh>
    <rPh sb="566" eb="568">
      <t>ケイヤク</t>
    </rPh>
    <rPh sb="572" eb="574">
      <t>オオグチ</t>
    </rPh>
    <rPh sb="574" eb="576">
      <t>ジュヨウ</t>
    </rPh>
    <rPh sb="576" eb="577">
      <t>シャ</t>
    </rPh>
    <rPh sb="578" eb="580">
      <t>ケイヤク</t>
    </rPh>
    <rPh sb="580" eb="582">
      <t>スイリョウ</t>
    </rPh>
    <rPh sb="583" eb="585">
      <t>ゾウリョウ</t>
    </rPh>
    <rPh sb="597" eb="599">
      <t>ゾウカ</t>
    </rPh>
    <rPh sb="608" eb="610">
      <t>キンネン</t>
    </rPh>
    <rPh sb="627" eb="630">
      <t>フアンテイ</t>
    </rPh>
    <rPh sb="631" eb="633">
      <t>ケイキ</t>
    </rPh>
    <rPh sb="633" eb="635">
      <t>ドウコウ</t>
    </rPh>
    <rPh sb="640" eb="642">
      <t>コンゴ</t>
    </rPh>
    <rPh sb="643" eb="645">
      <t>ケイヤク</t>
    </rPh>
    <rPh sb="645" eb="647">
      <t>スイリョウ</t>
    </rPh>
    <rPh sb="648" eb="650">
      <t>ゾウカ</t>
    </rPh>
    <rPh sb="651" eb="653">
      <t>キタイ</t>
    </rPh>
    <rPh sb="660" eb="662">
      <t>ミコ</t>
    </rPh>
    <phoneticPr fontId="5"/>
  </si>
  <si>
    <t>「①有形固定資産減価償却率」　
　類似団体平均等と比べて同水準となっており，多くの資産で老朽化が進んでいます。引き続き，計画的な施設の更新に努めていきます。
「②管路経年化率」
　類似団体平均等と比べて高い水準となっており，1960～1970年代の創設期に整備した工業用水道管路が法定耐用年数を迎えていることから，管路の老朽化が進んでいます。
「③管路更新率」
　管路の更新状況を表す指標であり，近年1%未満で推移しているのは，本市が，耐用年数による更新ではなく，使用年数基準（※1）による更新を行っており，更新時期が到来してない管路が多いことによるものです。
※1　使用年数基準…適正な維持管理による機能保持や安全性を確保した上で，できる限り長期間使用することを基本とする本市が定めた施設更新の目安。</t>
    <rPh sb="17" eb="19">
      <t>ルイジ</t>
    </rPh>
    <rPh sb="19" eb="21">
      <t>ダンタイ</t>
    </rPh>
    <rPh sb="21" eb="23">
      <t>ヘイキン</t>
    </rPh>
    <rPh sb="23" eb="24">
      <t>トウ</t>
    </rPh>
    <rPh sb="25" eb="26">
      <t>クラ</t>
    </rPh>
    <rPh sb="28" eb="29">
      <t>ドウ</t>
    </rPh>
    <rPh sb="29" eb="31">
      <t>スイジュン</t>
    </rPh>
    <rPh sb="55" eb="56">
      <t>ヒ</t>
    </rPh>
    <rPh sb="57" eb="58">
      <t>ツヅ</t>
    </rPh>
    <rPh sb="60" eb="63">
      <t>ケイカクテキ</t>
    </rPh>
    <rPh sb="64" eb="66">
      <t>シセツ</t>
    </rPh>
    <rPh sb="67" eb="69">
      <t>コウシン</t>
    </rPh>
    <rPh sb="70" eb="71">
      <t>ツト</t>
    </rPh>
    <rPh sb="91" eb="93">
      <t>ルイジ</t>
    </rPh>
    <rPh sb="93" eb="95">
      <t>ダンタイ</t>
    </rPh>
    <rPh sb="95" eb="97">
      <t>ヘイキン</t>
    </rPh>
    <rPh sb="97" eb="98">
      <t>トウ</t>
    </rPh>
    <rPh sb="99" eb="100">
      <t>クラ</t>
    </rPh>
    <rPh sb="102" eb="103">
      <t>タカ</t>
    </rPh>
    <rPh sb="104" eb="106">
      <t>スイジュン</t>
    </rPh>
    <rPh sb="122" eb="124">
      <t>ネンダイ</t>
    </rPh>
    <rPh sb="125" eb="128">
      <t>ソウセツキ</t>
    </rPh>
    <rPh sb="133" eb="136">
      <t>コウギョウヨウ</t>
    </rPh>
    <rPh sb="141" eb="143">
      <t>ホウテイ</t>
    </rPh>
    <rPh sb="143" eb="145">
      <t>タイヨウ</t>
    </rPh>
    <rPh sb="145" eb="147">
      <t>ネンスウ</t>
    </rPh>
    <rPh sb="165" eb="166">
      <t>スス</t>
    </rPh>
    <rPh sb="216" eb="218">
      <t>ホンシ</t>
    </rPh>
    <rPh sb="220" eb="222">
      <t>タイヨウ</t>
    </rPh>
    <rPh sb="222" eb="224">
      <t>ネンスウ</t>
    </rPh>
    <rPh sb="227" eb="229">
      <t>コウシン</t>
    </rPh>
    <rPh sb="234" eb="236">
      <t>シヨウ</t>
    </rPh>
    <rPh sb="236" eb="238">
      <t>ネンスウ</t>
    </rPh>
    <rPh sb="238" eb="240">
      <t>キジュン</t>
    </rPh>
    <rPh sb="247" eb="249">
      <t>コウシン</t>
    </rPh>
    <rPh sb="250" eb="251">
      <t>オコナ</t>
    </rPh>
    <rPh sb="256" eb="258">
      <t>コウシン</t>
    </rPh>
    <rPh sb="258" eb="260">
      <t>ジキ</t>
    </rPh>
    <rPh sb="261" eb="263">
      <t>トウライ</t>
    </rPh>
    <rPh sb="267" eb="269">
      <t>カンロ</t>
    </rPh>
    <rPh sb="270" eb="271">
      <t>オオ</t>
    </rPh>
    <rPh sb="287" eb="289">
      <t>シヨウ</t>
    </rPh>
    <rPh sb="289" eb="291">
      <t>ネンスウ</t>
    </rPh>
    <rPh sb="291" eb="293">
      <t>キジュン</t>
    </rPh>
    <rPh sb="294" eb="296">
      <t>テキセイ</t>
    </rPh>
    <rPh sb="297" eb="299">
      <t>イジ</t>
    </rPh>
    <rPh sb="299" eb="301">
      <t>カンリ</t>
    </rPh>
    <rPh sb="304" eb="306">
      <t>キノウ</t>
    </rPh>
    <rPh sb="306" eb="308">
      <t>ホジ</t>
    </rPh>
    <rPh sb="309" eb="312">
      <t>アンゼンセイ</t>
    </rPh>
    <rPh sb="313" eb="315">
      <t>カクホ</t>
    </rPh>
    <rPh sb="317" eb="318">
      <t>ウエ</t>
    </rPh>
    <rPh sb="323" eb="324">
      <t>カギ</t>
    </rPh>
    <rPh sb="325" eb="328">
      <t>チョウキカン</t>
    </rPh>
    <rPh sb="328" eb="330">
      <t>シヨウ</t>
    </rPh>
    <rPh sb="335" eb="337">
      <t>キホン</t>
    </rPh>
    <rPh sb="340" eb="342">
      <t>ホンシ</t>
    </rPh>
    <rPh sb="343" eb="344">
      <t>サダ</t>
    </rPh>
    <rPh sb="346" eb="348">
      <t>シセツ</t>
    </rPh>
    <rPh sb="348" eb="350">
      <t>コウシン</t>
    </rPh>
    <rPh sb="351" eb="353">
      <t>メヤス</t>
    </rPh>
    <phoneticPr fontId="5"/>
  </si>
  <si>
    <t>　工業用水道事業を取り巻く経営環境は，新規の需要や契約水量の増加が期待できないことから，給水収益の伸びは見込めないものと予測しています。一方，管路の布設替えをはじめ，老朽化した浄水場など施設の更新・耐震化などに多額の事業費を要することから，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工業用水道は，産業活動に不可欠な「産業の血液」として重要なインフラであります。これからも，工業用水を安定的に供給するため，将来にわたって持続可能な事業経営を行い，需要者に信頼される工業用水道事業を目指していきます。</t>
    <rPh sb="1" eb="4">
      <t>コウギョウヨウ</t>
    </rPh>
    <rPh sb="25" eb="27">
      <t>ケイヤク</t>
    </rPh>
    <rPh sb="27" eb="29">
      <t>スイリョウ</t>
    </rPh>
    <rPh sb="30" eb="32">
      <t>ゾウカ</t>
    </rPh>
    <rPh sb="33" eb="35">
      <t>キタイ</t>
    </rPh>
    <rPh sb="44" eb="46">
      <t>キュウスイ</t>
    </rPh>
    <rPh sb="46" eb="48">
      <t>シュウエキ</t>
    </rPh>
    <rPh sb="49" eb="50">
      <t>ノ</t>
    </rPh>
    <rPh sb="52" eb="54">
      <t>ミコ</t>
    </rPh>
    <rPh sb="71" eb="73">
      <t>カンロ</t>
    </rPh>
    <rPh sb="125" eb="127">
      <t>ジョウキョウ</t>
    </rPh>
    <rPh sb="128" eb="129">
      <t>ツヅ</t>
    </rPh>
    <rPh sb="272" eb="275">
      <t>コウギョウヨウ</t>
    </rPh>
    <rPh sb="279" eb="281">
      <t>サンギョウ</t>
    </rPh>
    <rPh sb="281" eb="283">
      <t>カツドウ</t>
    </rPh>
    <rPh sb="284" eb="287">
      <t>フカケツ</t>
    </rPh>
    <rPh sb="289" eb="291">
      <t>サンギョウ</t>
    </rPh>
    <rPh sb="292" eb="294">
      <t>ケツエキ</t>
    </rPh>
    <rPh sb="298" eb="300">
      <t>ジュウヨウ</t>
    </rPh>
    <rPh sb="317" eb="320">
      <t>コウギョウヨウ</t>
    </rPh>
    <rPh sb="353" eb="355">
      <t>ジュヨウ</t>
    </rPh>
    <rPh sb="355" eb="356">
      <t>シャ</t>
    </rPh>
    <rPh sb="362" eb="365">
      <t>コウギョウヨウ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</si>
</sst>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67.739999999999995</c:v>
                </c:pt>
                <c:pt idx="1">
                  <c:v>65.84</c:v>
                </c:pt>
                <c:pt idx="2">
                  <c:v>62.73</c:v>
                </c:pt>
                <c:pt idx="3">
                  <c:v>62.4</c:v>
                </c:pt>
                <c:pt idx="4">
                  <c:v>62.8</c:v>
                </c:pt>
              </c:numCache>
            </c:numRef>
          </c:val>
          <c:extLst>
            <c:ext xmlns:c16="http://schemas.microsoft.com/office/drawing/2014/chart" uri="{C3380CC4-5D6E-409C-BE32-E72D297353CC}">
              <c16:uniqueId val="{00000000-7376-4C90-8947-EA0527895B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7376-4C90-8947-EA0527895B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96-4D8C-9B02-EB91710022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2496-4D8C-9B02-EB91710022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137.63999999999999</c:v>
                </c:pt>
                <c:pt idx="1">
                  <c:v>139.12</c:v>
                </c:pt>
                <c:pt idx="2">
                  <c:v>134.96</c:v>
                </c:pt>
                <c:pt idx="3">
                  <c:v>151.69</c:v>
                </c:pt>
                <c:pt idx="4">
                  <c:v>136.30000000000001</c:v>
                </c:pt>
              </c:numCache>
            </c:numRef>
          </c:val>
          <c:extLst>
            <c:ext xmlns:c16="http://schemas.microsoft.com/office/drawing/2014/chart" uri="{C3380CC4-5D6E-409C-BE32-E72D297353CC}">
              <c16:uniqueId val="{00000000-9C31-4F4D-856E-EE88DF7F42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9C31-4F4D-856E-EE88DF7F42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52.32</c:v>
                </c:pt>
                <c:pt idx="1">
                  <c:v>61.61</c:v>
                </c:pt>
                <c:pt idx="2">
                  <c:v>61.44</c:v>
                </c:pt>
                <c:pt idx="3">
                  <c:v>61.44</c:v>
                </c:pt>
                <c:pt idx="4">
                  <c:v>61.44</c:v>
                </c:pt>
              </c:numCache>
            </c:numRef>
          </c:val>
          <c:extLst>
            <c:ext xmlns:c16="http://schemas.microsoft.com/office/drawing/2014/chart" uri="{C3380CC4-5D6E-409C-BE32-E72D297353CC}">
              <c16:uniqueId val="{00000000-9775-44DD-96E8-FCCEDBB10B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9775-44DD-96E8-FCCEDBB10B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0.31</c:v>
                </c:pt>
                <c:pt idx="1">
                  <c:v>0.19</c:v>
                </c:pt>
                <c:pt idx="2">
                  <c:v>0.27</c:v>
                </c:pt>
                <c:pt idx="3">
                  <c:v>0</c:v>
                </c:pt>
                <c:pt idx="4">
                  <c:v>0</c:v>
                </c:pt>
              </c:numCache>
            </c:numRef>
          </c:val>
          <c:extLst>
            <c:ext xmlns:c16="http://schemas.microsoft.com/office/drawing/2014/chart" uri="{C3380CC4-5D6E-409C-BE32-E72D297353CC}">
              <c16:uniqueId val="{00000000-9C0C-4F8E-B1C4-9F0A2CF5AE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9C0C-4F8E-B1C4-9F0A2CF5AE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903.79</c:v>
                </c:pt>
                <c:pt idx="1">
                  <c:v>907.36</c:v>
                </c:pt>
                <c:pt idx="2">
                  <c:v>1030.71</c:v>
                </c:pt>
                <c:pt idx="3">
                  <c:v>1208.95</c:v>
                </c:pt>
                <c:pt idx="4">
                  <c:v>1690.82</c:v>
                </c:pt>
              </c:numCache>
            </c:numRef>
          </c:val>
          <c:extLst>
            <c:ext xmlns:c16="http://schemas.microsoft.com/office/drawing/2014/chart" uri="{C3380CC4-5D6E-409C-BE32-E72D297353CC}">
              <c16:uniqueId val="{00000000-3FD5-45A9-8879-E01522B6D4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3FD5-45A9-8879-E01522B6D4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79.2</c:v>
                </c:pt>
                <c:pt idx="1">
                  <c:v>66.239999999999995</c:v>
                </c:pt>
                <c:pt idx="2">
                  <c:v>54.1</c:v>
                </c:pt>
                <c:pt idx="3">
                  <c:v>40.380000000000003</c:v>
                </c:pt>
                <c:pt idx="4">
                  <c:v>33.409999999999997</c:v>
                </c:pt>
              </c:numCache>
            </c:numRef>
          </c:val>
          <c:extLst>
            <c:ext xmlns:c16="http://schemas.microsoft.com/office/drawing/2014/chart" uri="{C3380CC4-5D6E-409C-BE32-E72D297353CC}">
              <c16:uniqueId val="{00000000-DCA7-42E7-BE2A-390F41AE32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DCA7-42E7-BE2A-390F41AE32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138.93</c:v>
                </c:pt>
                <c:pt idx="1">
                  <c:v>140.30000000000001</c:v>
                </c:pt>
                <c:pt idx="2">
                  <c:v>135.88</c:v>
                </c:pt>
                <c:pt idx="3">
                  <c:v>154.69999999999999</c:v>
                </c:pt>
                <c:pt idx="4">
                  <c:v>137.46</c:v>
                </c:pt>
              </c:numCache>
            </c:numRef>
          </c:val>
          <c:extLst>
            <c:ext xmlns:c16="http://schemas.microsoft.com/office/drawing/2014/chart" uri="{C3380CC4-5D6E-409C-BE32-E72D297353CC}">
              <c16:uniqueId val="{00000000-181A-4103-87F1-E68AD469A3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181A-4103-87F1-E68AD469A3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23.17</c:v>
                </c:pt>
                <c:pt idx="1">
                  <c:v>22.96</c:v>
                </c:pt>
                <c:pt idx="2">
                  <c:v>23.72</c:v>
                </c:pt>
                <c:pt idx="3">
                  <c:v>21.2</c:v>
                </c:pt>
                <c:pt idx="4">
                  <c:v>22.63</c:v>
                </c:pt>
              </c:numCache>
            </c:numRef>
          </c:val>
          <c:extLst>
            <c:ext xmlns:c16="http://schemas.microsoft.com/office/drawing/2014/chart" uri="{C3380CC4-5D6E-409C-BE32-E72D297353CC}">
              <c16:uniqueId val="{00000000-CEE1-46AA-9C1C-D128C30E21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CEE1-46AA-9C1C-D128C30E21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75.349999999999994</c:v>
                </c:pt>
                <c:pt idx="1">
                  <c:v>75.22</c:v>
                </c:pt>
                <c:pt idx="2">
                  <c:v>75.209999999999994</c:v>
                </c:pt>
                <c:pt idx="3">
                  <c:v>79.66</c:v>
                </c:pt>
                <c:pt idx="4">
                  <c:v>79.03</c:v>
                </c:pt>
              </c:numCache>
            </c:numRef>
          </c:val>
          <c:extLst>
            <c:ext xmlns:c16="http://schemas.microsoft.com/office/drawing/2014/chart" uri="{C3380CC4-5D6E-409C-BE32-E72D297353CC}">
              <c16:uniqueId val="{00000000-C62C-454B-82B1-FED057F3C2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C62C-454B-82B1-FED057F3C2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78.349999999999994</c:v>
                </c:pt>
                <c:pt idx="1">
                  <c:v>77.88</c:v>
                </c:pt>
                <c:pt idx="2">
                  <c:v>77.59</c:v>
                </c:pt>
                <c:pt idx="3">
                  <c:v>77.59</c:v>
                </c:pt>
                <c:pt idx="4">
                  <c:v>80.209999999999994</c:v>
                </c:pt>
              </c:numCache>
            </c:numRef>
          </c:val>
          <c:extLst>
            <c:ext xmlns:c16="http://schemas.microsoft.com/office/drawing/2014/chart" uri="{C3380CC4-5D6E-409C-BE32-E72D297353CC}">
              <c16:uniqueId val="{00000000-D7EB-48AA-91E8-8345390E35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D7EB-48AA-91E8-8345390E35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zoomScaleNormal="100" zoomScaleSheetLayoutView="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広島県　福山市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293000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231558</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94.9</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27</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235025</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 民間企業出身</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104</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137.63999999999999</v>
      </c>
      <c r="Y32" s="107"/>
      <c r="Z32" s="107"/>
      <c r="AA32" s="107"/>
      <c r="AB32" s="107"/>
      <c r="AC32" s="107"/>
      <c r="AD32" s="107"/>
      <c r="AE32" s="107"/>
      <c r="AF32" s="107"/>
      <c r="AG32" s="107"/>
      <c r="AH32" s="107"/>
      <c r="AI32" s="107"/>
      <c r="AJ32" s="107"/>
      <c r="AK32" s="107"/>
      <c r="AL32" s="107"/>
      <c r="AM32" s="107"/>
      <c r="AN32" s="107"/>
      <c r="AO32" s="107"/>
      <c r="AP32" s="107"/>
      <c r="AQ32" s="108"/>
      <c r="AR32" s="106">
        <f>データ!U6</f>
        <v>139.12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134.96</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151.69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136.30000000000001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903.79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907.36</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1030.71</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1208.95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1690.82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79.2</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66.239999999999995</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54.1</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40.380000000000003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33.409999999999997</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105</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138.93</v>
      </c>
      <c r="Y55" s="107"/>
      <c r="Z55" s="107"/>
      <c r="AA55" s="107"/>
      <c r="AB55" s="107"/>
      <c r="AC55" s="107"/>
      <c r="AD55" s="107"/>
      <c r="AE55" s="107"/>
      <c r="AF55" s="107"/>
      <c r="AG55" s="107"/>
      <c r="AH55" s="107"/>
      <c r="AI55" s="107"/>
      <c r="AJ55" s="107"/>
      <c r="AK55" s="107"/>
      <c r="AL55" s="107"/>
      <c r="AM55" s="107"/>
      <c r="AN55" s="107"/>
      <c r="AO55" s="107"/>
      <c r="AP55" s="107"/>
      <c r="AQ55" s="108"/>
      <c r="AR55" s="106">
        <f>データ!BM6</f>
        <v>140.30000000000001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135.88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154.69999999999999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137.46</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23.17</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22.96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23.72</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21.2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22.63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75.349999999999994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75.22</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75.209999999999994</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79.66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79.03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78.349999999999994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77.88</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77.59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77.59</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80.209999999999994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106</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H28</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H29</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H30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R01</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R02</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H28</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H29</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H30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R01</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R02</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H28</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H29</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H30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R01</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R02</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67.739999999999995</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65.84</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62.73</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62.4</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62.8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52.32</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61.61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61.44</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61.44</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61.44</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0.31</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0.19</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0.27</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57.93</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58.88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59.48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60.09</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60.35</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41.79</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43.44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48.09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50.93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52.07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0.32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0.21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0.22</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0.5</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【76.89】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【59.52】</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【49.06】</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【0.39】</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CJeo8MBRnCqMHrUPBVDEQH9aIhFkTF26EGpnI3khpiRgrtMbN98ZteAOrEcSey2R26NMB8Ih9yvQdnmxabI7Q==" saltValue="TSt6ncdi3PbqSF429JKQG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137.63999999999999</v>
      </c>
      <c r="U6" s="52">
        <f>U7</f>
        <v>139.12</v>
      </c>
      <c r="V6" s="52">
        <f>V7</f>
        <v>134.96</v>
      </c>
      <c r="W6" s="52">
        <f>W7</f>
        <v>151.69</v>
      </c>
      <c r="X6" s="52">
        <f t="shared" si="3"/>
        <v>136.30000000000001</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903.79</v>
      </c>
      <c r="AQ6" s="52">
        <f>AQ7</f>
        <v>907.36</v>
      </c>
      <c r="AR6" s="52">
        <f>AR7</f>
        <v>1030.71</v>
      </c>
      <c r="AS6" s="52">
        <f>AS7</f>
        <v>1208.95</v>
      </c>
      <c r="AT6" s="52">
        <f t="shared" si="3"/>
        <v>1690.82</v>
      </c>
      <c r="AU6" s="52">
        <f t="shared" si="3"/>
        <v>345.05</v>
      </c>
      <c r="AV6" s="52">
        <f t="shared" si="3"/>
        <v>379.14</v>
      </c>
      <c r="AW6" s="52">
        <f t="shared" si="3"/>
        <v>394.58</v>
      </c>
      <c r="AX6" s="52">
        <f t="shared" si="3"/>
        <v>368.36</v>
      </c>
      <c r="AY6" s="52">
        <f t="shared" si="3"/>
        <v>380.84</v>
      </c>
      <c r="AZ6" s="50" t="str">
        <f>IF(AZ7="-","【-】","【"&amp;SUBSTITUTE(TEXT(AZ7,"#,##0.00"),"-","△")&amp;"】")</f>
        <v>【436.32】</v>
      </c>
      <c r="BA6" s="52">
        <f t="shared" si="3"/>
        <v>79.2</v>
      </c>
      <c r="BB6" s="52">
        <f>BB7</f>
        <v>66.239999999999995</v>
      </c>
      <c r="BC6" s="52">
        <f>BC7</f>
        <v>54.1</v>
      </c>
      <c r="BD6" s="52">
        <f>BD7</f>
        <v>40.380000000000003</v>
      </c>
      <c r="BE6" s="52">
        <f t="shared" si="3"/>
        <v>33.409999999999997</v>
      </c>
      <c r="BF6" s="52">
        <f t="shared" si="3"/>
        <v>255.89</v>
      </c>
      <c r="BG6" s="52">
        <f t="shared" si="3"/>
        <v>242.57</v>
      </c>
      <c r="BH6" s="52">
        <f t="shared" si="3"/>
        <v>235.79</v>
      </c>
      <c r="BI6" s="52">
        <f t="shared" si="3"/>
        <v>227.51</v>
      </c>
      <c r="BJ6" s="52">
        <f t="shared" si="3"/>
        <v>225.72</v>
      </c>
      <c r="BK6" s="50" t="str">
        <f>IF(BK7="-","【-】","【"&amp;SUBSTITUTE(TEXT(BK7,"#,##0.00"),"-","△")&amp;"】")</f>
        <v>【238.21】</v>
      </c>
      <c r="BL6" s="52">
        <f t="shared" si="3"/>
        <v>138.93</v>
      </c>
      <c r="BM6" s="52">
        <f>BM7</f>
        <v>140.30000000000001</v>
      </c>
      <c r="BN6" s="52">
        <f>BN7</f>
        <v>135.88</v>
      </c>
      <c r="BO6" s="52">
        <f>BO7</f>
        <v>154.69999999999999</v>
      </c>
      <c r="BP6" s="52">
        <f t="shared" si="3"/>
        <v>137.46</v>
      </c>
      <c r="BQ6" s="52">
        <f t="shared" si="3"/>
        <v>118.99</v>
      </c>
      <c r="BR6" s="52">
        <f t="shared" si="3"/>
        <v>119.17</v>
      </c>
      <c r="BS6" s="52">
        <f t="shared" si="3"/>
        <v>117.72</v>
      </c>
      <c r="BT6" s="52">
        <f t="shared" si="3"/>
        <v>117.69</v>
      </c>
      <c r="BU6" s="52">
        <f t="shared" si="3"/>
        <v>116.75</v>
      </c>
      <c r="BV6" s="50" t="str">
        <f>IF(BV7="-","【-】","【"&amp;SUBSTITUTE(TEXT(BV7,"#,##0.00"),"-","△")&amp;"】")</f>
        <v>【113.30】</v>
      </c>
      <c r="BW6" s="52">
        <f t="shared" si="3"/>
        <v>23.17</v>
      </c>
      <c r="BX6" s="52">
        <f>BX7</f>
        <v>22.96</v>
      </c>
      <c r="BY6" s="52">
        <f>BY7</f>
        <v>23.72</v>
      </c>
      <c r="BZ6" s="52">
        <f>BZ7</f>
        <v>21.2</v>
      </c>
      <c r="CA6" s="52">
        <f t="shared" si="3"/>
        <v>22.63</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75.349999999999994</v>
      </c>
      <c r="CI6" s="52">
        <f>CI7</f>
        <v>75.22</v>
      </c>
      <c r="CJ6" s="52">
        <f>CJ7</f>
        <v>75.209999999999994</v>
      </c>
      <c r="CK6" s="52">
        <f>CK7</f>
        <v>79.66</v>
      </c>
      <c r="CL6" s="52">
        <f t="shared" si="5"/>
        <v>79.03</v>
      </c>
      <c r="CM6" s="52">
        <f t="shared" si="5"/>
        <v>57.55</v>
      </c>
      <c r="CN6" s="52">
        <f t="shared" si="5"/>
        <v>57.69</v>
      </c>
      <c r="CO6" s="52">
        <f t="shared" si="5"/>
        <v>58.56</v>
      </c>
      <c r="CP6" s="52">
        <f t="shared" si="5"/>
        <v>57.96</v>
      </c>
      <c r="CQ6" s="52">
        <f t="shared" si="5"/>
        <v>56</v>
      </c>
      <c r="CR6" s="50" t="str">
        <f>IF(CR7="-","【-】","【"&amp;SUBSTITUTE(TEXT(CR7,"#,##0.00"),"-","△")&amp;"】")</f>
        <v>【53.39】</v>
      </c>
      <c r="CS6" s="52">
        <f t="shared" ref="CS6:DB6" si="6">CS7</f>
        <v>78.349999999999994</v>
      </c>
      <c r="CT6" s="52">
        <f>CT7</f>
        <v>77.88</v>
      </c>
      <c r="CU6" s="52">
        <f>CU7</f>
        <v>77.59</v>
      </c>
      <c r="CV6" s="52">
        <f>CV7</f>
        <v>77.59</v>
      </c>
      <c r="CW6" s="52">
        <f t="shared" si="6"/>
        <v>80.209999999999994</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67.739999999999995</v>
      </c>
      <c r="DE6" s="52">
        <f>DE7</f>
        <v>65.84</v>
      </c>
      <c r="DF6" s="52">
        <f>DF7</f>
        <v>62.73</v>
      </c>
      <c r="DG6" s="52">
        <f>DG7</f>
        <v>62.4</v>
      </c>
      <c r="DH6" s="52">
        <f t="shared" si="7"/>
        <v>62.8</v>
      </c>
      <c r="DI6" s="52">
        <f t="shared" si="7"/>
        <v>57.93</v>
      </c>
      <c r="DJ6" s="52">
        <f t="shared" si="7"/>
        <v>58.88</v>
      </c>
      <c r="DK6" s="52">
        <f t="shared" si="7"/>
        <v>59.48</v>
      </c>
      <c r="DL6" s="52">
        <f t="shared" si="7"/>
        <v>60.09</v>
      </c>
      <c r="DM6" s="52">
        <f t="shared" si="7"/>
        <v>60.35</v>
      </c>
      <c r="DN6" s="50" t="str">
        <f>IF(DN7="-","【-】","【"&amp;SUBSTITUTE(TEXT(DN7,"#,##0.00"),"-","△")&amp;"】")</f>
        <v>【59.52】</v>
      </c>
      <c r="DO6" s="52">
        <f t="shared" ref="DO6:DX6" si="8">DO7</f>
        <v>52.32</v>
      </c>
      <c r="DP6" s="52">
        <f>DP7</f>
        <v>61.61</v>
      </c>
      <c r="DQ6" s="52">
        <f>DQ7</f>
        <v>61.44</v>
      </c>
      <c r="DR6" s="52">
        <f>DR7</f>
        <v>61.44</v>
      </c>
      <c r="DS6" s="52">
        <f t="shared" si="8"/>
        <v>61.44</v>
      </c>
      <c r="DT6" s="52">
        <f t="shared" si="8"/>
        <v>41.79</v>
      </c>
      <c r="DU6" s="52">
        <f t="shared" si="8"/>
        <v>43.44</v>
      </c>
      <c r="DV6" s="52">
        <f t="shared" si="8"/>
        <v>48.09</v>
      </c>
      <c r="DW6" s="52">
        <f t="shared" si="8"/>
        <v>50.93</v>
      </c>
      <c r="DX6" s="52">
        <f t="shared" si="8"/>
        <v>52.07</v>
      </c>
      <c r="DY6" s="50" t="str">
        <f>IF(DY7="-","【-】","【"&amp;SUBSTITUTE(TEXT(DY7,"#,##0.00"),"-","△")&amp;"】")</f>
        <v>【49.06】</v>
      </c>
      <c r="DZ6" s="52">
        <f t="shared" ref="DZ6:EI6" si="9">DZ7</f>
        <v>0.31</v>
      </c>
      <c r="EA6" s="52">
        <f>EA7</f>
        <v>0.19</v>
      </c>
      <c r="EB6" s="52">
        <f>EB7</f>
        <v>0.27</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293000</v>
      </c>
      <c r="L7" s="54" t="s">
        <v>96</v>
      </c>
      <c r="M7" s="55">
        <v>1</v>
      </c>
      <c r="N7" s="55">
        <v>231558</v>
      </c>
      <c r="O7" s="56" t="s">
        <v>97</v>
      </c>
      <c r="P7" s="56">
        <v>94.9</v>
      </c>
      <c r="Q7" s="55">
        <v>27</v>
      </c>
      <c r="R7" s="55">
        <v>235025</v>
      </c>
      <c r="S7" s="54" t="s">
        <v>98</v>
      </c>
      <c r="T7" s="57">
        <v>137.63999999999999</v>
      </c>
      <c r="U7" s="57">
        <v>139.12</v>
      </c>
      <c r="V7" s="57">
        <v>134.96</v>
      </c>
      <c r="W7" s="57">
        <v>151.69</v>
      </c>
      <c r="X7" s="57">
        <v>136.30000000000001</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903.79</v>
      </c>
      <c r="AQ7" s="57">
        <v>907.36</v>
      </c>
      <c r="AR7" s="57">
        <v>1030.71</v>
      </c>
      <c r="AS7" s="57">
        <v>1208.95</v>
      </c>
      <c r="AT7" s="57">
        <v>1690.82</v>
      </c>
      <c r="AU7" s="57">
        <v>345.05</v>
      </c>
      <c r="AV7" s="57">
        <v>379.14</v>
      </c>
      <c r="AW7" s="57">
        <v>394.58</v>
      </c>
      <c r="AX7" s="57">
        <v>368.36</v>
      </c>
      <c r="AY7" s="57">
        <v>380.84</v>
      </c>
      <c r="AZ7" s="57">
        <v>436.32</v>
      </c>
      <c r="BA7" s="57">
        <v>79.2</v>
      </c>
      <c r="BB7" s="57">
        <v>66.239999999999995</v>
      </c>
      <c r="BC7" s="57">
        <v>54.1</v>
      </c>
      <c r="BD7" s="57">
        <v>40.380000000000003</v>
      </c>
      <c r="BE7" s="57">
        <v>33.409999999999997</v>
      </c>
      <c r="BF7" s="57">
        <v>255.89</v>
      </c>
      <c r="BG7" s="57">
        <v>242.57</v>
      </c>
      <c r="BH7" s="57">
        <v>235.79</v>
      </c>
      <c r="BI7" s="57">
        <v>227.51</v>
      </c>
      <c r="BJ7" s="57">
        <v>225.72</v>
      </c>
      <c r="BK7" s="57">
        <v>238.21</v>
      </c>
      <c r="BL7" s="57">
        <v>138.93</v>
      </c>
      <c r="BM7" s="57">
        <v>140.30000000000001</v>
      </c>
      <c r="BN7" s="57">
        <v>135.88</v>
      </c>
      <c r="BO7" s="57">
        <v>154.69999999999999</v>
      </c>
      <c r="BP7" s="57">
        <v>137.46</v>
      </c>
      <c r="BQ7" s="57">
        <v>118.99</v>
      </c>
      <c r="BR7" s="57">
        <v>119.17</v>
      </c>
      <c r="BS7" s="57">
        <v>117.72</v>
      </c>
      <c r="BT7" s="57">
        <v>117.69</v>
      </c>
      <c r="BU7" s="57">
        <v>116.75</v>
      </c>
      <c r="BV7" s="57">
        <v>113.3</v>
      </c>
      <c r="BW7" s="57">
        <v>23.17</v>
      </c>
      <c r="BX7" s="57">
        <v>22.96</v>
      </c>
      <c r="BY7" s="57">
        <v>23.72</v>
      </c>
      <c r="BZ7" s="57">
        <v>21.2</v>
      </c>
      <c r="CA7" s="57">
        <v>22.63</v>
      </c>
      <c r="CB7" s="57">
        <v>16.850000000000001</v>
      </c>
      <c r="CC7" s="57">
        <v>16.8</v>
      </c>
      <c r="CD7" s="57">
        <v>17.03</v>
      </c>
      <c r="CE7" s="57">
        <v>17.07</v>
      </c>
      <c r="CF7" s="57">
        <v>17.22</v>
      </c>
      <c r="CG7" s="57">
        <v>18.87</v>
      </c>
      <c r="CH7" s="57">
        <v>75.349999999999994</v>
      </c>
      <c r="CI7" s="57">
        <v>75.22</v>
      </c>
      <c r="CJ7" s="57">
        <v>75.209999999999994</v>
      </c>
      <c r="CK7" s="57">
        <v>79.66</v>
      </c>
      <c r="CL7" s="57">
        <v>79.03</v>
      </c>
      <c r="CM7" s="57">
        <v>57.55</v>
      </c>
      <c r="CN7" s="57">
        <v>57.69</v>
      </c>
      <c r="CO7" s="57">
        <v>58.56</v>
      </c>
      <c r="CP7" s="57">
        <v>57.96</v>
      </c>
      <c r="CQ7" s="57">
        <v>56</v>
      </c>
      <c r="CR7" s="57">
        <v>53.39</v>
      </c>
      <c r="CS7" s="57">
        <v>78.349999999999994</v>
      </c>
      <c r="CT7" s="57">
        <v>77.88</v>
      </c>
      <c r="CU7" s="57">
        <v>77.59</v>
      </c>
      <c r="CV7" s="57">
        <v>77.59</v>
      </c>
      <c r="CW7" s="57">
        <v>80.209999999999994</v>
      </c>
      <c r="CX7" s="57">
        <v>79.42</v>
      </c>
      <c r="CY7" s="57">
        <v>79.2</v>
      </c>
      <c r="CZ7" s="57">
        <v>80.5</v>
      </c>
      <c r="DA7" s="57">
        <v>80.540000000000006</v>
      </c>
      <c r="DB7" s="57">
        <v>80.08</v>
      </c>
      <c r="DC7" s="57">
        <v>76.89</v>
      </c>
      <c r="DD7" s="57">
        <v>67.739999999999995</v>
      </c>
      <c r="DE7" s="57">
        <v>65.84</v>
      </c>
      <c r="DF7" s="57">
        <v>62.73</v>
      </c>
      <c r="DG7" s="57">
        <v>62.4</v>
      </c>
      <c r="DH7" s="57">
        <v>62.8</v>
      </c>
      <c r="DI7" s="57">
        <v>57.93</v>
      </c>
      <c r="DJ7" s="57">
        <v>58.88</v>
      </c>
      <c r="DK7" s="57">
        <v>59.48</v>
      </c>
      <c r="DL7" s="57">
        <v>60.09</v>
      </c>
      <c r="DM7" s="57">
        <v>60.35</v>
      </c>
      <c r="DN7" s="57">
        <v>59.52</v>
      </c>
      <c r="DO7" s="57">
        <v>52.32</v>
      </c>
      <c r="DP7" s="57">
        <v>61.61</v>
      </c>
      <c r="DQ7" s="57">
        <v>61.44</v>
      </c>
      <c r="DR7" s="57">
        <v>61.44</v>
      </c>
      <c r="DS7" s="57">
        <v>61.44</v>
      </c>
      <c r="DT7" s="57">
        <v>41.79</v>
      </c>
      <c r="DU7" s="57">
        <v>43.44</v>
      </c>
      <c r="DV7" s="57">
        <v>48.09</v>
      </c>
      <c r="DW7" s="57">
        <v>50.93</v>
      </c>
      <c r="DX7" s="57">
        <v>52.07</v>
      </c>
      <c r="DY7" s="57">
        <v>49.06</v>
      </c>
      <c r="DZ7" s="57">
        <v>0.31</v>
      </c>
      <c r="EA7" s="57">
        <v>0.19</v>
      </c>
      <c r="EB7" s="57">
        <v>0.27</v>
      </c>
      <c r="EC7" s="57">
        <v>0</v>
      </c>
      <c r="ED7" s="57">
        <v>0</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137.63999999999999</v>
      </c>
      <c r="V11" s="65">
        <f>IF(U6="-",NA(),U6)</f>
        <v>139.12</v>
      </c>
      <c r="W11" s="65">
        <f>IF(V6="-",NA(),V6)</f>
        <v>134.96</v>
      </c>
      <c r="X11" s="65">
        <f>IF(W6="-",NA(),W6)</f>
        <v>151.69</v>
      </c>
      <c r="Y11" s="65">
        <f>IF(X6="-",NA(),X6)</f>
        <v>136.30000000000001</v>
      </c>
      <c r="AE11" s="64" t="s">
        <v>23</v>
      </c>
      <c r="AF11" s="65">
        <f>IF(AE6="-",NA(),AE6)</f>
        <v>0</v>
      </c>
      <c r="AG11" s="65">
        <f>IF(AF6="-",NA(),AF6)</f>
        <v>0</v>
      </c>
      <c r="AH11" s="65">
        <f>IF(AG6="-",NA(),AG6)</f>
        <v>0</v>
      </c>
      <c r="AI11" s="65">
        <f>IF(AH6="-",NA(),AH6)</f>
        <v>0</v>
      </c>
      <c r="AJ11" s="65">
        <f>IF(AI6="-",NA(),AI6)</f>
        <v>0</v>
      </c>
      <c r="AP11" s="64" t="s">
        <v>23</v>
      </c>
      <c r="AQ11" s="65">
        <f>IF(AP6="-",NA(),AP6)</f>
        <v>903.79</v>
      </c>
      <c r="AR11" s="65">
        <f>IF(AQ6="-",NA(),AQ6)</f>
        <v>907.36</v>
      </c>
      <c r="AS11" s="65">
        <f>IF(AR6="-",NA(),AR6)</f>
        <v>1030.71</v>
      </c>
      <c r="AT11" s="65">
        <f>IF(AS6="-",NA(),AS6)</f>
        <v>1208.95</v>
      </c>
      <c r="AU11" s="65">
        <f>IF(AT6="-",NA(),AT6)</f>
        <v>1690.82</v>
      </c>
      <c r="BA11" s="64" t="s">
        <v>23</v>
      </c>
      <c r="BB11" s="65">
        <f>IF(BA6="-",NA(),BA6)</f>
        <v>79.2</v>
      </c>
      <c r="BC11" s="65">
        <f>IF(BB6="-",NA(),BB6)</f>
        <v>66.239999999999995</v>
      </c>
      <c r="BD11" s="65">
        <f>IF(BC6="-",NA(),BC6)</f>
        <v>54.1</v>
      </c>
      <c r="BE11" s="65">
        <f>IF(BD6="-",NA(),BD6)</f>
        <v>40.380000000000003</v>
      </c>
      <c r="BF11" s="65">
        <f>IF(BE6="-",NA(),BE6)</f>
        <v>33.409999999999997</v>
      </c>
      <c r="BL11" s="64" t="s">
        <v>23</v>
      </c>
      <c r="BM11" s="65">
        <f>IF(BL6="-",NA(),BL6)</f>
        <v>138.93</v>
      </c>
      <c r="BN11" s="65">
        <f>IF(BM6="-",NA(),BM6)</f>
        <v>140.30000000000001</v>
      </c>
      <c r="BO11" s="65">
        <f>IF(BN6="-",NA(),BN6)</f>
        <v>135.88</v>
      </c>
      <c r="BP11" s="65">
        <f>IF(BO6="-",NA(),BO6)</f>
        <v>154.69999999999999</v>
      </c>
      <c r="BQ11" s="65">
        <f>IF(BP6="-",NA(),BP6)</f>
        <v>137.46</v>
      </c>
      <c r="BW11" s="64" t="s">
        <v>23</v>
      </c>
      <c r="BX11" s="65">
        <f>IF(BW6="-",NA(),BW6)</f>
        <v>23.17</v>
      </c>
      <c r="BY11" s="65">
        <f>IF(BX6="-",NA(),BX6)</f>
        <v>22.96</v>
      </c>
      <c r="BZ11" s="65">
        <f>IF(BY6="-",NA(),BY6)</f>
        <v>23.72</v>
      </c>
      <c r="CA11" s="65">
        <f>IF(BZ6="-",NA(),BZ6)</f>
        <v>21.2</v>
      </c>
      <c r="CB11" s="65">
        <f>IF(CA6="-",NA(),CA6)</f>
        <v>22.63</v>
      </c>
      <c r="CH11" s="64" t="s">
        <v>23</v>
      </c>
      <c r="CI11" s="65">
        <f>IF(CH6="-",NA(),CH6)</f>
        <v>75.349999999999994</v>
      </c>
      <c r="CJ11" s="65">
        <f>IF(CI6="-",NA(),CI6)</f>
        <v>75.22</v>
      </c>
      <c r="CK11" s="65">
        <f>IF(CJ6="-",NA(),CJ6)</f>
        <v>75.209999999999994</v>
      </c>
      <c r="CL11" s="65">
        <f>IF(CK6="-",NA(),CK6)</f>
        <v>79.66</v>
      </c>
      <c r="CM11" s="65">
        <f>IF(CL6="-",NA(),CL6)</f>
        <v>79.03</v>
      </c>
      <c r="CS11" s="64" t="s">
        <v>23</v>
      </c>
      <c r="CT11" s="65">
        <f>IF(CS6="-",NA(),CS6)</f>
        <v>78.349999999999994</v>
      </c>
      <c r="CU11" s="65">
        <f>IF(CT6="-",NA(),CT6)</f>
        <v>77.88</v>
      </c>
      <c r="CV11" s="65">
        <f>IF(CU6="-",NA(),CU6)</f>
        <v>77.59</v>
      </c>
      <c r="CW11" s="65">
        <f>IF(CV6="-",NA(),CV6)</f>
        <v>77.59</v>
      </c>
      <c r="CX11" s="65">
        <f>IF(CW6="-",NA(),CW6)</f>
        <v>80.209999999999994</v>
      </c>
      <c r="DD11" s="64" t="s">
        <v>23</v>
      </c>
      <c r="DE11" s="65">
        <f>IF(DD6="-",NA(),DD6)</f>
        <v>67.739999999999995</v>
      </c>
      <c r="DF11" s="65">
        <f>IF(DE6="-",NA(),DE6)</f>
        <v>65.84</v>
      </c>
      <c r="DG11" s="65">
        <f>IF(DF6="-",NA(),DF6)</f>
        <v>62.73</v>
      </c>
      <c r="DH11" s="65">
        <f>IF(DG6="-",NA(),DG6)</f>
        <v>62.4</v>
      </c>
      <c r="DI11" s="65">
        <f>IF(DH6="-",NA(),DH6)</f>
        <v>62.8</v>
      </c>
      <c r="DO11" s="64" t="s">
        <v>23</v>
      </c>
      <c r="DP11" s="65">
        <f>IF(DO6="-",NA(),DO6)</f>
        <v>52.32</v>
      </c>
      <c r="DQ11" s="65">
        <f>IF(DP6="-",NA(),DP6)</f>
        <v>61.61</v>
      </c>
      <c r="DR11" s="65">
        <f>IF(DQ6="-",NA(),DQ6)</f>
        <v>61.44</v>
      </c>
      <c r="DS11" s="65">
        <f>IF(DR6="-",NA(),DR6)</f>
        <v>61.44</v>
      </c>
      <c r="DT11" s="65">
        <f>IF(DS6="-",NA(),DS6)</f>
        <v>61.44</v>
      </c>
      <c r="DZ11" s="64" t="s">
        <v>23</v>
      </c>
      <c r="EA11" s="65">
        <f>IF(DZ6="-",NA(),DZ6)</f>
        <v>0.31</v>
      </c>
      <c r="EB11" s="65">
        <f>IF(EA6="-",NA(),EA6)</f>
        <v>0.19</v>
      </c>
      <c r="EC11" s="65">
        <f>IF(EB6="-",NA(),EB6)</f>
        <v>0.27</v>
      </c>
      <c r="ED11" s="65">
        <f>IF(EC6="-",NA(),EC6)</f>
        <v>0</v>
      </c>
      <c r="EE11" s="65">
        <f>IF(ED6="-",NA(),ED6)</f>
        <v>0</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2022-01-21T09:14:41Z</cp:lastPrinted>
  <dcterms:created xsi:type="dcterms:W3CDTF">2021-12-03T08:59:49Z</dcterms:created>
  <dcterms:modified xsi:type="dcterms:W3CDTF">2022-02-22T01:20:23Z</dcterms:modified>
  <cp:category/>
</cp:coreProperties>
</file>